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2E357741-D3BC-43D2-81E8-C583E70194F6}" xr6:coauthVersionLast="45" xr6:coauthVersionMax="45" xr10:uidLastSave="{00000000-0000-0000-0000-000000000000}"/>
  <bookViews>
    <workbookView xWindow="3326" yWindow="3420" windowWidth="20100" windowHeight="12334" xr2:uid="{00000000-000D-0000-FFFF-FFFF00000000}"/>
  </bookViews>
  <sheets>
    <sheet name="Senaryol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  <c r="G4" i="1"/>
  <c r="F4" i="1"/>
  <c r="E4" i="1"/>
  <c r="D4" i="1"/>
  <c r="C4" i="1"/>
  <c r="G3" i="1"/>
  <c r="F3" i="1"/>
  <c r="E3" i="1"/>
  <c r="D3" i="1"/>
  <c r="C3" i="1"/>
  <c r="H3" i="1" l="1"/>
  <c r="H7" i="1"/>
  <c r="H6" i="1"/>
  <c r="H5" i="1"/>
  <c r="H4" i="1"/>
  <c r="H8" i="1" l="1"/>
</calcChain>
</file>

<file path=xl/sharedStrings.xml><?xml version="1.0" encoding="utf-8"?>
<sst xmlns="http://schemas.openxmlformats.org/spreadsheetml/2006/main" count="17" uniqueCount="17">
  <si>
    <t>Şube1</t>
  </si>
  <si>
    <t>Şube2</t>
  </si>
  <si>
    <t>Şube3</t>
  </si>
  <si>
    <t>Şube4</t>
  </si>
  <si>
    <t>Şube5</t>
  </si>
  <si>
    <t>Toplam</t>
  </si>
  <si>
    <t>Personel Maaşı</t>
  </si>
  <si>
    <t>Elektrik Faturası</t>
  </si>
  <si>
    <t>Su Faturası</t>
  </si>
  <si>
    <t>Doğal Gaz Faturası</t>
  </si>
  <si>
    <t>Kira Gideri</t>
  </si>
  <si>
    <t>Ortalama Personel Maaşı</t>
  </si>
  <si>
    <t>Elektrik Maliyeti</t>
  </si>
  <si>
    <t>Su Maliyeti</t>
  </si>
  <si>
    <t>Doğal Gaz Maliyeti</t>
  </si>
  <si>
    <t>Kira Maliyeti</t>
  </si>
  <si>
    <t>Genel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</si>
</sst>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75200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3" fontId="0" fillId="0" borderId="1" xfId="0" applyNumberForma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52009"/>
      <color rgb="FFBE340E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B2:K8"/>
  <sheetViews>
    <sheetView tabSelected="1" workbookViewId="0"/>
  </sheetViews>
  <sheetFormatPr defaultColWidth="9.15234375" defaultRowHeight="14.6" x14ac:dyDescent="0.4"/>
  <cols>
    <col min="1" max="1" width="2.69140625" style="1" customWidth="1"/>
    <col min="2" max="2" width="17.69140625" style="1" customWidth="1"/>
    <col min="3" max="7" width="13.69140625" style="1" customWidth="1"/>
    <col min="8" max="8" width="12.15234375" style="1" customWidth="1"/>
    <col min="9" max="9" width="2.84375" style="1" customWidth="1"/>
    <col min="10" max="10" width="24.15234375" style="1" bestFit="1" customWidth="1"/>
    <col min="11" max="16384" width="9.15234375" style="1"/>
  </cols>
  <sheetData>
    <row r="2" spans="2:11" ht="20.25" customHeight="1" x14ac:dyDescent="0.4"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</row>
    <row r="3" spans="2:11" x14ac:dyDescent="0.4">
      <c r="B3" s="5" t="s">
        <v>6</v>
      </c>
      <c r="C3" s="2">
        <f>12*$K$3</f>
        <v>48000</v>
      </c>
      <c r="D3" s="2">
        <f>15*$K$3</f>
        <v>60000</v>
      </c>
      <c r="E3" s="2">
        <f>16*$K$3</f>
        <v>64000</v>
      </c>
      <c r="F3" s="2">
        <f>18*$K$3</f>
        <v>72000</v>
      </c>
      <c r="G3" s="2">
        <f>8*$K$3</f>
        <v>32000</v>
      </c>
      <c r="H3" s="2">
        <f>SUM(C3:G3)</f>
        <v>276000</v>
      </c>
      <c r="J3" s="6" t="s">
        <v>11</v>
      </c>
      <c r="K3" s="2">
        <v>4000</v>
      </c>
    </row>
    <row r="4" spans="2:11" x14ac:dyDescent="0.4">
      <c r="B4" s="5" t="s">
        <v>7</v>
      </c>
      <c r="C4" s="2">
        <f>40*$K$4</f>
        <v>2800</v>
      </c>
      <c r="D4" s="2">
        <f>42*$K$4</f>
        <v>2940</v>
      </c>
      <c r="E4" s="2">
        <f>45*$K$4</f>
        <v>3150</v>
      </c>
      <c r="F4" s="2">
        <f>47*$K$4</f>
        <v>3290</v>
      </c>
      <c r="G4" s="2">
        <f>36*$K$4</f>
        <v>2520</v>
      </c>
      <c r="H4" s="2">
        <f t="shared" ref="H4:H7" si="0">SUM(C4:G4)</f>
        <v>14700</v>
      </c>
      <c r="J4" s="6" t="s">
        <v>12</v>
      </c>
      <c r="K4" s="2">
        <v>70</v>
      </c>
    </row>
    <row r="5" spans="2:11" x14ac:dyDescent="0.4">
      <c r="B5" s="5" t="s">
        <v>8</v>
      </c>
      <c r="C5" s="2">
        <f>67*$K$5</f>
        <v>670</v>
      </c>
      <c r="D5" s="2">
        <f>74*$K$5</f>
        <v>740</v>
      </c>
      <c r="E5" s="2">
        <f>76*$K$5</f>
        <v>760</v>
      </c>
      <c r="F5" s="2">
        <f>81*$K$5</f>
        <v>810</v>
      </c>
      <c r="G5" s="2">
        <f>48*$K$5</f>
        <v>480</v>
      </c>
      <c r="H5" s="2">
        <f t="shared" si="0"/>
        <v>3460</v>
      </c>
      <c r="J5" s="6" t="s">
        <v>13</v>
      </c>
      <c r="K5" s="2">
        <v>10</v>
      </c>
    </row>
    <row r="6" spans="2:11" x14ac:dyDescent="0.4">
      <c r="B6" s="5" t="s">
        <v>9</v>
      </c>
      <c r="C6" s="2">
        <f>12*$K$6</f>
        <v>1560</v>
      </c>
      <c r="D6" s="2">
        <f>14*$K$6</f>
        <v>1820</v>
      </c>
      <c r="E6" s="2">
        <f>17*$K$6</f>
        <v>2210</v>
      </c>
      <c r="F6" s="2">
        <f>18*$K$6</f>
        <v>2340</v>
      </c>
      <c r="G6" s="2">
        <f>11*$K$6</f>
        <v>1430</v>
      </c>
      <c r="H6" s="2">
        <f t="shared" si="0"/>
        <v>9360</v>
      </c>
      <c r="J6" s="6" t="s">
        <v>14</v>
      </c>
      <c r="K6" s="2">
        <v>130</v>
      </c>
    </row>
    <row r="7" spans="2:11" x14ac:dyDescent="0.4">
      <c r="B7" s="5" t="s">
        <v>10</v>
      </c>
      <c r="C7" s="2">
        <f>1*$K$7</f>
        <v>12000</v>
      </c>
      <c r="D7" s="2">
        <f>1.2*$K$7</f>
        <v>14400</v>
      </c>
      <c r="E7" s="2">
        <f>1.5*$K$7</f>
        <v>18000</v>
      </c>
      <c r="F7" s="2">
        <f>1.8*$K$7</f>
        <v>21600</v>
      </c>
      <c r="G7" s="2">
        <f>0.8*$K$7</f>
        <v>9600</v>
      </c>
      <c r="H7" s="2">
        <f t="shared" si="0"/>
        <v>75600</v>
      </c>
      <c r="J7" s="6" t="s">
        <v>15</v>
      </c>
      <c r="K7" s="2">
        <v>12000</v>
      </c>
    </row>
    <row r="8" spans="2:11" x14ac:dyDescent="0.4">
      <c r="G8" s="7" t="s">
        <v>16</v>
      </c>
      <c r="H8" s="3">
        <f>SUM(H3:H7)</f>
        <v>379120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Senaryolar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2020-03-21T12:03:51Z</dcterms:modified>
</cp:coreProperties>
</file>